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 Training\Kunder\Snedkerfagets Fællesudvalg\"/>
    </mc:Choice>
  </mc:AlternateContent>
  <xr:revisionPtr revIDLastSave="0" documentId="13_ncr:1_{2490C794-A396-4926-9017-4BA2896E8533}" xr6:coauthVersionLast="45" xr6:coauthVersionMax="45" xr10:uidLastSave="{00000000-0000-0000-0000-000000000000}"/>
  <bookViews>
    <workbookView xWindow="20370" yWindow="-120" windowWidth="29040" windowHeight="15840" xr2:uid="{431D850A-DADF-4839-9C15-F1BDF2682A6C}"/>
  </bookViews>
  <sheets>
    <sheet name="Bedømmelsesskema D" sheetId="1" r:id="rId1"/>
    <sheet name="Ark2" sheetId="2" state="hidden" r:id="rId2"/>
  </sheets>
  <definedNames>
    <definedName name="_xlnm.Print_Area" localSheetId="0">'Bedømmelsesskema D'!$A$1:$N$46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26" i="1"/>
  <c r="E14" i="1"/>
  <c r="I26" i="1" l="1"/>
  <c r="L26" i="1" s="1"/>
  <c r="B29" i="1" s="1"/>
  <c r="I14" i="1"/>
  <c r="L14" i="1" s="1"/>
  <c r="I9" i="1"/>
  <c r="L9" i="1" s="1"/>
  <c r="E29" i="1" l="1"/>
  <c r="I29" i="1" s="1"/>
  <c r="B11" i="1"/>
  <c r="E11" i="1" s="1"/>
  <c r="I11" i="1" s="1"/>
  <c r="P11" i="1" s="1"/>
  <c r="B16" i="1"/>
  <c r="E16" i="1" s="1"/>
  <c r="P29" i="1" l="1"/>
  <c r="L29" i="1" s="1"/>
  <c r="I16" i="1"/>
  <c r="P16" i="1" s="1"/>
  <c r="D32" i="1" l="1"/>
  <c r="L11" i="1"/>
  <c r="B20" i="1" s="1"/>
  <c r="L16" i="1" l="1"/>
  <c r="D20" i="1" s="1"/>
  <c r="E20" i="1" s="1"/>
  <c r="I20" i="1" l="1"/>
  <c r="L20" i="1" l="1"/>
  <c r="B32" i="1" s="1"/>
  <c r="E32" i="1" s="1"/>
  <c r="P32" i="1" s="1"/>
  <c r="Q32" i="1" s="1"/>
  <c r="L32" i="1" s="1"/>
  <c r="L37" i="1" l="1"/>
  <c r="B38" i="1"/>
  <c r="L38" i="1"/>
</calcChain>
</file>

<file path=xl/sharedStrings.xml><?xml version="1.0" encoding="utf-8"?>
<sst xmlns="http://schemas.openxmlformats.org/spreadsheetml/2006/main" count="98" uniqueCount="52">
  <si>
    <t>Lærer</t>
  </si>
  <si>
    <t>+</t>
  </si>
  <si>
    <t>Sum</t>
  </si>
  <si>
    <t>:</t>
  </si>
  <si>
    <t>=</t>
  </si>
  <si>
    <t>A</t>
  </si>
  <si>
    <t>B</t>
  </si>
  <si>
    <t>AB</t>
  </si>
  <si>
    <t>Censor</t>
  </si>
  <si>
    <t>C</t>
  </si>
  <si>
    <t>AB x 1</t>
  </si>
  <si>
    <t>C x 2</t>
  </si>
  <si>
    <t>Skole:</t>
  </si>
  <si>
    <t>Dato:</t>
  </si>
  <si>
    <t>Byg:</t>
  </si>
  <si>
    <t>Møbel:</t>
  </si>
  <si>
    <t>7-trins-skala</t>
  </si>
  <si>
    <t>ECTS</t>
  </si>
  <si>
    <t>Sølv</t>
  </si>
  <si>
    <t>Bronze</t>
  </si>
  <si>
    <t>11,9 - 11,0</t>
  </si>
  <si>
    <t>Ros</t>
  </si>
  <si>
    <t>10,9 - 8,5</t>
  </si>
  <si>
    <t>Antaget</t>
  </si>
  <si>
    <t>8,49 - 5,5</t>
  </si>
  <si>
    <t>5,49 - 3,0</t>
  </si>
  <si>
    <t>2,99 - 2,0</t>
  </si>
  <si>
    <t>D</t>
  </si>
  <si>
    <t>E</t>
  </si>
  <si>
    <t>Dumpet</t>
  </si>
  <si>
    <t>Fx</t>
  </si>
  <si>
    <t>÷1,51 - ÷3</t>
  </si>
  <si>
    <t>1,99 - ÷1,5</t>
  </si>
  <si>
    <t>F</t>
  </si>
  <si>
    <t>Skema C
Praktisk prøve</t>
  </si>
  <si>
    <t>Fagets påtegning</t>
  </si>
  <si>
    <t>Bilag 1</t>
  </si>
  <si>
    <t xml:space="preserve">Fagets påtegning </t>
  </si>
  <si>
    <t>Vægtet gennemsnit</t>
  </si>
  <si>
    <t>Resultat af 
vægtet
gennemsnit</t>
  </si>
  <si>
    <t>Elev:</t>
  </si>
  <si>
    <t>Censorer</t>
  </si>
  <si>
    <t>Skema B
Mundtlig prøve</t>
  </si>
  <si>
    <t>Resultat af
fagteoretisk 
prøve</t>
  </si>
  <si>
    <t>Resultat af 
praktisk 
prøve</t>
  </si>
  <si>
    <t>Det samlede svendeprøveresultat</t>
  </si>
  <si>
    <t>Med 2 decimaler</t>
  </si>
  <si>
    <t>Skema A1+A2
Tegning + rapport</t>
  </si>
  <si>
    <t>Censor underskrift:</t>
  </si>
  <si>
    <t>Karakter i henhold til 7-trins-skalaen</t>
  </si>
  <si>
    <t xml:space="preserve">Eleven har bestået, når karakteren for både den fagteoretiske prøve og karakteren for den praktiske </t>
  </si>
  <si>
    <t>prøve er mindst 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</si>
</sst>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2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2" borderId="7" xfId="0" applyNumberFormat="1" applyFill="1" applyBorder="1" applyAlignment="1" applyProtection="1">
      <alignment horizontal="center" vertical="center"/>
      <protection locked="0" hidden="1"/>
    </xf>
    <xf numFmtId="0" fontId="0" fillId="2" borderId="9" xfId="0" applyNumberFormat="1" applyFill="1" applyBorder="1" applyAlignment="1" applyProtection="1">
      <alignment horizontal="center" vertical="center"/>
      <protection locked="0" hidden="1"/>
    </xf>
    <xf numFmtId="49" fontId="0" fillId="0" borderId="8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1" fillId="0" borderId="8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1" fontId="0" fillId="0" borderId="7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5" xfId="0" applyBorder="1"/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NumberForma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/>
    <xf numFmtId="0" fontId="1" fillId="0" borderId="12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protection locked="0" hidden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21"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  <dxf>
      <numFmt numFmtId="164" formatCode="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133351</xdr:rowOff>
        </xdr:from>
        <xdr:to>
          <xdr:col>14</xdr:col>
          <xdr:colOff>9525</xdr:colOff>
          <xdr:row>45</xdr:row>
          <xdr:rowOff>144066</xdr:rowOff>
        </xdr:to>
        <xdr:pic>
          <xdr:nvPicPr>
            <xdr:cNvPr id="5" name="Billede 4">
              <a:extLst>
                <a:ext uri="{FF2B5EF4-FFF2-40B4-BE49-F238E27FC236}">
                  <a16:creationId xmlns:a16="http://schemas.microsoft.com/office/drawing/2014/main" id="{77AD7914-E003-4932-8DB4-C3CE4743926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Ark2'!$A$1:$I$4" spid="_x0000_s113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9315451"/>
              <a:ext cx="6181725" cy="77271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63BBA-8CE9-4EF1-BC6D-E3BC108F4C2B}">
  <sheetPr>
    <pageSetUpPr fitToPage="1"/>
  </sheetPr>
  <dimension ref="A2:T41"/>
  <sheetViews>
    <sheetView showGridLines="0" tabSelected="1" zoomScaleNormal="100" workbookViewId="0">
      <selection activeCell="B2" sqref="B2:H2"/>
    </sheetView>
  </sheetViews>
  <sheetFormatPr defaultColWidth="0" defaultRowHeight="15" x14ac:dyDescent="0.25"/>
  <cols>
    <col min="1" max="1" width="17.85546875" style="8" customWidth="1"/>
    <col min="2" max="2" width="10" style="8" customWidth="1"/>
    <col min="3" max="3" width="1.85546875" style="8" customWidth="1"/>
    <col min="4" max="5" width="10" style="8" customWidth="1"/>
    <col min="6" max="6" width="1.85546875" style="8" customWidth="1"/>
    <col min="7" max="7" width="3.42578125" style="8" customWidth="1"/>
    <col min="8" max="8" width="1.85546875" style="8" customWidth="1"/>
    <col min="9" max="9" width="7" style="8" customWidth="1"/>
    <col min="10" max="10" width="9.140625" style="8" customWidth="1"/>
    <col min="11" max="11" width="1.85546875" style="8" customWidth="1"/>
    <col min="12" max="12" width="12" style="8" customWidth="1"/>
    <col min="13" max="13" width="1.85546875" style="8" customWidth="1"/>
    <col min="14" max="14" width="3.85546875" style="8" customWidth="1"/>
    <col min="15" max="15" width="2.140625" customWidth="1"/>
    <col min="16" max="16384" width="9.140625" hidden="1"/>
  </cols>
  <sheetData>
    <row r="2" spans="1:20" ht="20.25" customHeight="1" x14ac:dyDescent="0.25">
      <c r="A2" s="7" t="s">
        <v>40</v>
      </c>
      <c r="B2" s="56"/>
      <c r="C2" s="56"/>
      <c r="D2" s="56"/>
      <c r="E2" s="56"/>
      <c r="F2" s="56"/>
      <c r="G2" s="56"/>
      <c r="H2" s="56"/>
      <c r="J2" s="7" t="s">
        <v>13</v>
      </c>
      <c r="K2" s="56"/>
      <c r="L2" s="56"/>
      <c r="M2" s="56"/>
      <c r="N2" s="56"/>
      <c r="O2" s="32"/>
      <c r="T2">
        <v>12</v>
      </c>
    </row>
    <row r="3" spans="1:20" ht="20.25" customHeight="1" x14ac:dyDescent="0.25">
      <c r="A3" s="7" t="s">
        <v>12</v>
      </c>
      <c r="B3" s="56"/>
      <c r="C3" s="56"/>
      <c r="D3" s="56"/>
      <c r="E3" s="56"/>
      <c r="F3" s="56"/>
      <c r="G3" s="56"/>
      <c r="H3" s="56"/>
      <c r="J3" s="7" t="s">
        <v>14</v>
      </c>
      <c r="K3" s="56"/>
      <c r="L3" s="56"/>
      <c r="M3" s="56"/>
      <c r="N3" s="56"/>
      <c r="O3" s="32"/>
      <c r="T3">
        <v>10</v>
      </c>
    </row>
    <row r="4" spans="1:20" ht="20.25" customHeight="1" x14ac:dyDescent="0.25">
      <c r="A4" s="7" t="s">
        <v>48</v>
      </c>
      <c r="B4" s="37"/>
      <c r="C4" s="38"/>
      <c r="D4" s="38"/>
      <c r="E4" s="38"/>
      <c r="F4" s="38"/>
      <c r="G4" s="38"/>
      <c r="H4" s="39"/>
      <c r="J4" s="7" t="s">
        <v>15</v>
      </c>
      <c r="K4" s="56"/>
      <c r="L4" s="56"/>
      <c r="M4" s="56"/>
      <c r="N4" s="56"/>
      <c r="O4" s="32"/>
      <c r="T4">
        <v>7</v>
      </c>
    </row>
    <row r="5" spans="1:20" ht="20.25" customHeight="1" x14ac:dyDescent="0.25">
      <c r="K5" s="48"/>
      <c r="L5" s="48"/>
      <c r="M5" s="48"/>
      <c r="N5" s="48"/>
      <c r="O5" s="40"/>
      <c r="T5">
        <v>4</v>
      </c>
    </row>
    <row r="6" spans="1:20" x14ac:dyDescent="0.25">
      <c r="T6">
        <v>2</v>
      </c>
    </row>
    <row r="7" spans="1:20" x14ac:dyDescent="0.25">
      <c r="T7">
        <v>0</v>
      </c>
    </row>
    <row r="8" spans="1:20" x14ac:dyDescent="0.25">
      <c r="A8" s="43" t="s">
        <v>47</v>
      </c>
      <c r="B8" s="9" t="s">
        <v>8</v>
      </c>
      <c r="C8" s="10"/>
      <c r="D8" s="11" t="s">
        <v>8</v>
      </c>
      <c r="E8" s="12" t="s">
        <v>2</v>
      </c>
      <c r="F8" s="13"/>
      <c r="G8" s="13"/>
      <c r="H8" s="13"/>
      <c r="I8" s="13"/>
      <c r="J8" s="13"/>
      <c r="K8" s="46"/>
      <c r="L8" s="46"/>
      <c r="M8" s="47"/>
      <c r="T8">
        <v>-3</v>
      </c>
    </row>
    <row r="9" spans="1:20" ht="18.75" customHeight="1" x14ac:dyDescent="0.25">
      <c r="A9" s="44"/>
      <c r="B9" s="14"/>
      <c r="C9" s="13" t="s">
        <v>1</v>
      </c>
      <c r="D9" s="15"/>
      <c r="E9" s="13" t="str">
        <f>IF(OR(B9="",D9=""),"",B9+D9)</f>
        <v/>
      </c>
      <c r="F9" s="13" t="s">
        <v>3</v>
      </c>
      <c r="G9" s="13">
        <v>2</v>
      </c>
      <c r="H9" s="16" t="s">
        <v>4</v>
      </c>
      <c r="I9" s="17" t="str">
        <f>IFERROR(ROUND(E9/G9,2),"")</f>
        <v/>
      </c>
      <c r="J9" s="16"/>
      <c r="K9" s="13"/>
      <c r="L9" s="18" t="str">
        <f>IF(E9=2,2,IF(I9=12,12,IF(AND(11.9&gt;=I9,I9&gt;=11),12,IF(AND(11.9&gt;=I9,I9&gt;=8.5),10,IF(AND(8.49&gt;=I9,I9&gt;=5.5),7,IF(AND(5.49&gt;=I9,I9&gt;=3),4,IF(AND(2.99&gt;=I9,I9&gt;=2),2,IF(AND(1.99&gt;=I9,I9&gt;=-1.5),0,IF(AND(-1.51&gt;=I9,I9&gt;=-3),-3,"")))))))))</f>
        <v/>
      </c>
      <c r="M9" s="19"/>
    </row>
    <row r="10" spans="1:20" x14ac:dyDescent="0.25">
      <c r="A10" s="44"/>
      <c r="B10" s="20" t="s">
        <v>41</v>
      </c>
      <c r="C10" s="21"/>
      <c r="D10" s="22" t="s">
        <v>0</v>
      </c>
      <c r="E10" s="12" t="s">
        <v>2</v>
      </c>
      <c r="F10" s="13"/>
      <c r="G10" s="13"/>
      <c r="H10" s="16"/>
      <c r="I10" s="13"/>
      <c r="J10" s="16"/>
      <c r="K10" s="46"/>
      <c r="L10" s="46"/>
      <c r="M10" s="47"/>
    </row>
    <row r="11" spans="1:20" ht="18.75" customHeight="1" x14ac:dyDescent="0.25">
      <c r="A11" s="45"/>
      <c r="B11" s="23" t="str">
        <f>L9</f>
        <v/>
      </c>
      <c r="C11" s="13" t="s">
        <v>1</v>
      </c>
      <c r="D11" s="15"/>
      <c r="E11" s="34" t="str">
        <f>IF(OR(B11="",D11=""),"",B11+D11)</f>
        <v/>
      </c>
      <c r="F11" s="13" t="s">
        <v>3</v>
      </c>
      <c r="G11" s="13">
        <v>2</v>
      </c>
      <c r="H11" s="16" t="s">
        <v>4</v>
      </c>
      <c r="I11" s="17" t="str">
        <f>IFERROR(ROUND(E11/G11,2),"")</f>
        <v/>
      </c>
      <c r="J11" s="16" t="s">
        <v>4</v>
      </c>
      <c r="K11" s="13"/>
      <c r="L11" s="24" t="str">
        <f>IF(ISNUMBER(I11),IF(OR(I11=11,I11=8.5,I11=5.5,I11=3,I11=2,I11=-1.5),L9,IF(P11=0,L9,P11)),"")</f>
        <v/>
      </c>
      <c r="M11" s="19"/>
      <c r="N11" s="25" t="s">
        <v>5</v>
      </c>
      <c r="P11" s="3" t="b">
        <f>IF(I11=12,12,IF(AND(11.9&gt;=I11,I11&gt;=11),12,IF(AND(11.9&gt;=I11,I11&gt;=8.5),10,IF(AND(8.49&gt;=I11,I11&gt;=5.5),7,IF(AND(5.49&gt;=I11,I11&gt;=3),4,IF(AND(2.99&gt;=I11,I11&gt;=2),2,IF(AND(1.99&gt;=I11,I11&gt;=-1.5),0,IF(AND(-1.51&gt;=I11,I11&gt;=-3),-3))))))))</f>
        <v>0</v>
      </c>
    </row>
    <row r="13" spans="1:20" x14ac:dyDescent="0.25">
      <c r="A13" s="43" t="s">
        <v>42</v>
      </c>
      <c r="B13" s="9" t="s">
        <v>8</v>
      </c>
      <c r="C13" s="10"/>
      <c r="D13" s="11" t="s">
        <v>8</v>
      </c>
      <c r="E13" s="12" t="s">
        <v>2</v>
      </c>
      <c r="F13" s="13"/>
      <c r="G13" s="13"/>
      <c r="H13" s="13"/>
      <c r="I13" s="13"/>
      <c r="J13" s="13"/>
      <c r="K13" s="46"/>
      <c r="L13" s="46"/>
      <c r="M13" s="47"/>
    </row>
    <row r="14" spans="1:20" ht="18.75" customHeight="1" x14ac:dyDescent="0.25">
      <c r="A14" s="44"/>
      <c r="B14" s="14"/>
      <c r="C14" s="13" t="s">
        <v>1</v>
      </c>
      <c r="D14" s="15"/>
      <c r="E14" s="34" t="str">
        <f>IF(OR(B14="",D14=""),"",B14+D14)</f>
        <v/>
      </c>
      <c r="F14" s="13" t="s">
        <v>3</v>
      </c>
      <c r="G14" s="13">
        <v>2</v>
      </c>
      <c r="H14" s="16" t="s">
        <v>4</v>
      </c>
      <c r="I14" s="17" t="str">
        <f>IFERROR(ROUND(E14/G14,2),"")</f>
        <v/>
      </c>
      <c r="J14" s="16"/>
      <c r="K14" s="13"/>
      <c r="L14" s="18" t="str">
        <f>IF(E14=2,2,IF(I14=12,12,IF(AND(11.9&gt;=I14,I14&gt;=11),12,IF(AND(11.9&gt;=I14,I14&gt;=8.5),10,IF(AND(8.49&gt;=I14,I14&gt;=5.5),7,IF(AND(5.49&gt;=I14,I14&gt;=3),4,IF(AND(2.99&gt;=I14,I14&gt;=2),2,IF(AND(1.99&gt;=I14,I14&gt;=-1.5),0,IF(AND(-1.51&gt;=I14,I14&gt;=-3),-3,"")))))))))</f>
        <v/>
      </c>
      <c r="M14" s="19"/>
    </row>
    <row r="15" spans="1:20" x14ac:dyDescent="0.25">
      <c r="A15" s="44"/>
      <c r="B15" s="20" t="s">
        <v>41</v>
      </c>
      <c r="C15" s="21"/>
      <c r="D15" s="22" t="s">
        <v>0</v>
      </c>
      <c r="E15" s="12" t="s">
        <v>2</v>
      </c>
      <c r="F15" s="13"/>
      <c r="G15" s="13"/>
      <c r="H15" s="16"/>
      <c r="I15" s="13"/>
      <c r="J15" s="16"/>
      <c r="K15" s="46"/>
      <c r="L15" s="46"/>
      <c r="M15" s="47"/>
    </row>
    <row r="16" spans="1:20" ht="18.75" customHeight="1" x14ac:dyDescent="0.25">
      <c r="A16" s="45"/>
      <c r="B16" s="23" t="str">
        <f>L14</f>
        <v/>
      </c>
      <c r="C16" s="13" t="s">
        <v>1</v>
      </c>
      <c r="D16" s="15"/>
      <c r="E16" s="34" t="str">
        <f>IF(OR(B16="",D16=""),"",B16+D16)</f>
        <v/>
      </c>
      <c r="F16" s="13" t="s">
        <v>3</v>
      </c>
      <c r="G16" s="13">
        <v>2</v>
      </c>
      <c r="H16" s="16" t="s">
        <v>4</v>
      </c>
      <c r="I16" s="17" t="str">
        <f>IFERROR(ROUND(E16/G16,2),"")</f>
        <v/>
      </c>
      <c r="J16" s="16" t="s">
        <v>4</v>
      </c>
      <c r="K16" s="13"/>
      <c r="L16" s="24" t="str">
        <f>IF(ISNUMBER(I16),IF(OR(I16=11,I16=8.5,I16=5.5,I16=3,I16=2,I16=-1.5),L14,IF(P16=0,L14,P16)),"")</f>
        <v/>
      </c>
      <c r="M16" s="19"/>
      <c r="N16" s="25" t="s">
        <v>6</v>
      </c>
      <c r="P16" s="3" t="b">
        <f>IF(I16=12,12,IF(AND(11.9&gt;=I16,I16&gt;=11),12,IF(AND(11.9&gt;=I16,I16&gt;=8.5),10,IF(AND(8.49&gt;=I16,I16&gt;=5.5),7,IF(AND(5.49&gt;=I16,I16&gt;=3),4,IF(AND(2.99&gt;=I16,I16&gt;=2),2,IF(AND(1.99&gt;=I16,I16&gt;=-1.5),0,IF(AND(-1.51&gt;=I16,I16&gt;=-3),-3))))))))</f>
        <v>0</v>
      </c>
    </row>
    <row r="19" spans="1:17" x14ac:dyDescent="0.25">
      <c r="A19" s="43" t="s">
        <v>43</v>
      </c>
      <c r="B19" s="13" t="s">
        <v>5</v>
      </c>
      <c r="C19" s="13"/>
      <c r="D19" s="19" t="s">
        <v>6</v>
      </c>
      <c r="E19" s="12" t="s">
        <v>2</v>
      </c>
      <c r="F19" s="13"/>
      <c r="G19" s="13"/>
      <c r="H19" s="13"/>
      <c r="I19" s="13"/>
      <c r="J19" s="13"/>
      <c r="K19" s="46"/>
      <c r="L19" s="46"/>
      <c r="M19" s="47"/>
    </row>
    <row r="20" spans="1:17" ht="30.75" customHeight="1" x14ac:dyDescent="0.25">
      <c r="A20" s="52"/>
      <c r="B20" s="23" t="str">
        <f>L11</f>
        <v/>
      </c>
      <c r="C20" s="13" t="s">
        <v>1</v>
      </c>
      <c r="D20" s="35" t="str">
        <f>L16</f>
        <v/>
      </c>
      <c r="E20" s="34" t="str">
        <f>IF(OR(B20="",D20=""),"",B20+D20)</f>
        <v/>
      </c>
      <c r="F20" s="13" t="s">
        <v>3</v>
      </c>
      <c r="G20" s="13">
        <v>2</v>
      </c>
      <c r="H20" s="16" t="s">
        <v>4</v>
      </c>
      <c r="I20" s="17" t="str">
        <f>IFERROR(ROUND(E20/G20,2),"")</f>
        <v/>
      </c>
      <c r="J20" s="16"/>
      <c r="K20" s="13"/>
      <c r="L20" s="24" t="str">
        <f>IF(ISNUMBER(E20),(IF(E20=2,2,IF(I20=12,12,IF(AND(11.9&gt;=I20,I20&gt;=11),12,IF(AND(11.9&gt;=I20,I20&gt;=8.5),10,IF(AND(8.49&gt;=I20,I20&gt;=5.5),7,IF(AND(5.49&gt;=I20,I20&gt;=3),4,IF(AND(2.99&gt;=I20,I20&gt;=2),2,IF(AND(1.99&gt;=I20,I20&gt;=-1.5),0,IF(AND(-1.51&gt;=I20,I20&gt;=-3),-3)))))))))),"")</f>
        <v/>
      </c>
      <c r="M20" s="19"/>
      <c r="N20" s="26" t="s">
        <v>7</v>
      </c>
    </row>
    <row r="22" spans="1:17" x14ac:dyDescent="0.25">
      <c r="A22" s="36" t="s">
        <v>50</v>
      </c>
    </row>
    <row r="23" spans="1:17" x14ac:dyDescent="0.25">
      <c r="A23" s="36" t="s">
        <v>51</v>
      </c>
    </row>
    <row r="25" spans="1:17" x14ac:dyDescent="0.25">
      <c r="A25" s="43" t="s">
        <v>34</v>
      </c>
      <c r="B25" s="13" t="s">
        <v>8</v>
      </c>
      <c r="C25" s="13"/>
      <c r="D25" s="19" t="s">
        <v>8</v>
      </c>
      <c r="E25" s="12" t="s">
        <v>2</v>
      </c>
      <c r="F25" s="13"/>
      <c r="G25" s="13"/>
      <c r="H25" s="13"/>
      <c r="I25" s="13"/>
      <c r="J25" s="13"/>
      <c r="K25" s="46"/>
      <c r="L25" s="46"/>
      <c r="M25" s="47"/>
    </row>
    <row r="26" spans="1:17" ht="18.75" customHeight="1" x14ac:dyDescent="0.25">
      <c r="A26" s="52"/>
      <c r="B26" s="14"/>
      <c r="C26" s="13" t="s">
        <v>1</v>
      </c>
      <c r="D26" s="15"/>
      <c r="E26" s="12" t="str">
        <f>IF(OR(B26="",D26=""),"",B26+D26)</f>
        <v/>
      </c>
      <c r="F26" s="13" t="s">
        <v>3</v>
      </c>
      <c r="G26" s="13">
        <v>2</v>
      </c>
      <c r="H26" s="16" t="s">
        <v>4</v>
      </c>
      <c r="I26" s="17" t="str">
        <f>IFERROR(ROUND(E26/G26,2),"")</f>
        <v/>
      </c>
      <c r="J26" s="16"/>
      <c r="K26" s="13"/>
      <c r="L26" s="18" t="str">
        <f>IF(E26=2,2,IF(I26=12,12,IF(AND(11.9&gt;=I26,I26&gt;=11),12,IF(AND(11.9&gt;=I26,I26&gt;=8.5),10,IF(AND(8.49&gt;=I26,I26&gt;=5.5),7,IF(AND(5.49&gt;=I26,I26&gt;=3),4,IF(AND(2.99&gt;=I26,I26&gt;=2),2,IF(AND(1.99&gt;=I26,I26&gt;=-1.5),0,IF(AND(-1.51&gt;=I26,I26&gt;=-3),-3,"")))))))))</f>
        <v/>
      </c>
      <c r="M26" s="19"/>
    </row>
    <row r="28" spans="1:17" x14ac:dyDescent="0.25">
      <c r="A28" s="43" t="s">
        <v>44</v>
      </c>
      <c r="B28" s="13" t="s">
        <v>41</v>
      </c>
      <c r="C28" s="13"/>
      <c r="D28" s="19" t="s">
        <v>0</v>
      </c>
      <c r="E28" s="12" t="s">
        <v>2</v>
      </c>
      <c r="F28" s="13"/>
      <c r="G28" s="13"/>
      <c r="H28" s="13"/>
      <c r="I28" s="13"/>
      <c r="J28" s="13"/>
      <c r="K28" s="46"/>
      <c r="L28" s="46"/>
      <c r="M28" s="47"/>
    </row>
    <row r="29" spans="1:17" ht="30" customHeight="1" x14ac:dyDescent="0.25">
      <c r="A29" s="52"/>
      <c r="B29" s="27" t="str">
        <f>L26</f>
        <v/>
      </c>
      <c r="C29" s="13" t="s">
        <v>1</v>
      </c>
      <c r="D29" s="15"/>
      <c r="E29" s="33" t="str">
        <f>IF(OR(B29="",D29=""),"",B29+D29)</f>
        <v/>
      </c>
      <c r="F29" s="13" t="s">
        <v>3</v>
      </c>
      <c r="G29" s="13">
        <v>2</v>
      </c>
      <c r="H29" s="16" t="s">
        <v>4</v>
      </c>
      <c r="I29" s="17" t="str">
        <f>IFERROR(ROUND(E29/G29,2),"")</f>
        <v/>
      </c>
      <c r="J29" s="16" t="s">
        <v>4</v>
      </c>
      <c r="K29" s="13"/>
      <c r="L29" s="24" t="str">
        <f>IF(ISNUMBER(I29),IF(OR(I29=11,I29=8.5,I29=5.5,I29=3,I29=2,I29=-1.5),L26,IF(P29=0,L26,P29)),"")</f>
        <v/>
      </c>
      <c r="M29" s="19"/>
      <c r="N29" s="25" t="s">
        <v>9</v>
      </c>
      <c r="P29" s="3" t="b">
        <f>IF(I29=12,12,IF(AND(11.9&gt;=I29,I29&gt;=11),12,IF(AND(11.9&gt;=I29,I29&gt;=8.5),10,IF(AND(8.49&gt;=I29,I29&gt;=5.5),7,IF(AND(5.49&gt;=I29,I29&gt;=3),4,IF(AND(2.99&gt;=I29,I29&gt;=2),2,IF(AND(1.99&gt;=I29,I29&gt;=-1.5),0,IF(AND(-1.51&gt;=I29,I29&gt;=-3),-3))))))))</f>
        <v>0</v>
      </c>
    </row>
    <row r="31" spans="1:17" x14ac:dyDescent="0.25">
      <c r="A31" s="43" t="s">
        <v>39</v>
      </c>
      <c r="B31" s="13" t="s">
        <v>10</v>
      </c>
      <c r="C31" s="13"/>
      <c r="D31" s="19" t="s">
        <v>11</v>
      </c>
      <c r="E31" s="12" t="s">
        <v>2</v>
      </c>
      <c r="F31" s="13"/>
      <c r="G31" s="13"/>
      <c r="H31" s="13"/>
      <c r="I31" s="13"/>
      <c r="J31" s="13"/>
      <c r="K31" s="46" t="s">
        <v>46</v>
      </c>
      <c r="L31" s="46"/>
      <c r="M31" s="47"/>
    </row>
    <row r="32" spans="1:17" ht="30" customHeight="1" x14ac:dyDescent="0.25">
      <c r="A32" s="52"/>
      <c r="B32" s="12" t="str">
        <f>IFERROR(L20*1,"")</f>
        <v/>
      </c>
      <c r="C32" s="13" t="s">
        <v>1</v>
      </c>
      <c r="D32" s="19" t="str">
        <f>IFERROR(L29*2,"")</f>
        <v/>
      </c>
      <c r="E32" s="33" t="str">
        <f>IF(OR(B32="",D32=""),"",B32+D32)</f>
        <v/>
      </c>
      <c r="F32" s="13" t="s">
        <v>3</v>
      </c>
      <c r="G32" s="13">
        <v>3</v>
      </c>
      <c r="H32" s="16" t="s">
        <v>4</v>
      </c>
      <c r="I32" s="13"/>
      <c r="J32" s="16"/>
      <c r="K32" s="13"/>
      <c r="L32" s="17" t="str">
        <f>Q32</f>
        <v/>
      </c>
      <c r="M32" s="19"/>
      <c r="O32" s="2"/>
      <c r="P32" t="str">
        <f>IFERROR(ROUND(E32/G32,2),"")</f>
        <v/>
      </c>
      <c r="Q32" t="str">
        <f>IF(AND(P32&gt;0,OR(L29&lt;=0,L20&lt;=0)),0,P32)</f>
        <v/>
      </c>
    </row>
    <row r="35" spans="1:16" x14ac:dyDescent="0.25">
      <c r="A35" s="42" t="s">
        <v>45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7" spans="1:16" ht="26.25" customHeight="1" x14ac:dyDescent="0.25">
      <c r="A37" s="53" t="s">
        <v>49</v>
      </c>
      <c r="B37" s="54"/>
      <c r="C37" s="54"/>
      <c r="D37" s="54"/>
      <c r="E37" s="54"/>
      <c r="F37" s="54"/>
      <c r="G37" s="54"/>
      <c r="H37" s="54"/>
      <c r="I37" s="54"/>
      <c r="J37" s="55"/>
      <c r="K37" s="28"/>
      <c r="L37" s="29" t="str">
        <f>IF(ISNUMBER(L32),IF($L$32=12,12,IF(AND(11.9&gt;=$L$32,$L$32&gt;=11),12,IF(AND(10.99&gt;=$L$32,$L$32&gt;=8.5),10,IF(AND(8.49&gt;=$L$32,$L$32&gt;=5.5),7,IF(AND(5.49&gt;=$L$32,$L$32&gt;=3),4,IF(AND(2.99&gt;=$L$32,$L$32&gt;=2),2,IF(AND(1.99&gt;=$L$32,$L$32&gt;=-1.5),0,IF(AND(-1.51&gt;=$L$32,$L$32&gt;=-3),-3)))))))),"")</f>
        <v/>
      </c>
      <c r="M37" s="30"/>
      <c r="P37" s="3"/>
    </row>
    <row r="38" spans="1:16" ht="26.25" customHeight="1" x14ac:dyDescent="0.25">
      <c r="A38" s="41" t="s">
        <v>35</v>
      </c>
      <c r="B38" s="49" t="str">
        <f>IF(ISNUMBER(L32),IF(L32=12,"Sølv",IF(AND(11.9&gt;=L32,L32&gt;=11),"Bronze",IF(AND(10.99&gt;=L32,L32&gt;=8.5),"Ros",IF(AND(8.49&gt;=L32,L32&gt;=2),"Antaget",IF(1.99&gt;=L32,"Dumpet"))))),"")</f>
        <v/>
      </c>
      <c r="C38" s="50"/>
      <c r="D38" s="51"/>
      <c r="E38" s="31"/>
      <c r="F38" s="31"/>
      <c r="G38" s="49" t="s">
        <v>17</v>
      </c>
      <c r="H38" s="50"/>
      <c r="I38" s="50"/>
      <c r="J38" s="51"/>
      <c r="K38" s="12"/>
      <c r="L38" s="29" t="str">
        <f>IF(ISNUMBER(L32),IF($L$32=12,"A",IF(AND(11.9&gt;=$L$32,$L$32&gt;=11),"A",IF(AND(10.99&gt;=$L$32,$L$32&gt;=8.5),"B",IF(AND(8.49&gt;=$L$32,$L$32&gt;=5.5),"C",IF(AND(5.49&gt;=$L$32,$L$32&gt;=3),"D",IF(AND(2.99&gt;=$L$32,$L$32&gt;=2),"E",IF(AND(1.99&gt;=$L$32,$L$32&gt;=-1.5),"Fx",IF(AND(-1.51&gt;=$L$32,$L$32&gt;=-3),"F")))))))),"")</f>
        <v/>
      </c>
      <c r="M38" s="19"/>
    </row>
    <row r="41" spans="1:16" x14ac:dyDescent="0.25">
      <c r="A41" s="42" t="s">
        <v>36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</sheetData>
  <sheetProtection algorithmName="SHA-512" hashValue="jwVrnfAIrGJHBZio9dtMgJKLFz/3ghoRo2hhgNdH8lzEAesrqAH5zdgah+UKd6HZr4GuXEatb+seLOx3ENjT3w==" saltValue="WBycwcNwuvsKnEGhbuSxkA==" spinCount="100000" sheet="1" selectLockedCells="1"/>
  <mergeCells count="25">
    <mergeCell ref="A37:J37"/>
    <mergeCell ref="A8:A11"/>
    <mergeCell ref="K8:M8"/>
    <mergeCell ref="K10:M10"/>
    <mergeCell ref="B2:H2"/>
    <mergeCell ref="B3:H3"/>
    <mergeCell ref="K2:N2"/>
    <mergeCell ref="K3:N3"/>
    <mergeCell ref="K4:N4"/>
    <mergeCell ref="A41:M41"/>
    <mergeCell ref="A13:A16"/>
    <mergeCell ref="K13:M13"/>
    <mergeCell ref="K15:M15"/>
    <mergeCell ref="K5:N5"/>
    <mergeCell ref="G38:J38"/>
    <mergeCell ref="A19:A20"/>
    <mergeCell ref="K19:M19"/>
    <mergeCell ref="A25:A26"/>
    <mergeCell ref="K25:M25"/>
    <mergeCell ref="A28:A29"/>
    <mergeCell ref="K28:M28"/>
    <mergeCell ref="B38:D38"/>
    <mergeCell ref="A31:A32"/>
    <mergeCell ref="K31:M31"/>
    <mergeCell ref="A35:M35"/>
  </mergeCells>
  <conditionalFormatting sqref="B9">
    <cfRule type="cellIs" dxfId="20" priority="39" operator="between">
      <formula>0</formula>
      <formula>2</formula>
    </cfRule>
  </conditionalFormatting>
  <conditionalFormatting sqref="B11">
    <cfRule type="cellIs" dxfId="19" priority="36" operator="between">
      <formula>0</formula>
      <formula>2</formula>
    </cfRule>
  </conditionalFormatting>
  <conditionalFormatting sqref="B16">
    <cfRule type="cellIs" dxfId="18" priority="32" operator="between">
      <formula>0</formula>
      <formula>2</formula>
    </cfRule>
  </conditionalFormatting>
  <conditionalFormatting sqref="L9">
    <cfRule type="cellIs" dxfId="17" priority="31" operator="between">
      <formula>0</formula>
      <formula>2</formula>
    </cfRule>
  </conditionalFormatting>
  <conditionalFormatting sqref="L11">
    <cfRule type="cellIs" dxfId="16" priority="30" operator="between">
      <formula>0</formula>
      <formula>2</formula>
    </cfRule>
  </conditionalFormatting>
  <conditionalFormatting sqref="D9">
    <cfRule type="cellIs" dxfId="15" priority="29" operator="between">
      <formula>0</formula>
      <formula>2</formula>
    </cfRule>
  </conditionalFormatting>
  <conditionalFormatting sqref="B14">
    <cfRule type="cellIs" dxfId="14" priority="27" operator="between">
      <formula>0</formula>
      <formula>2</formula>
    </cfRule>
  </conditionalFormatting>
  <conditionalFormatting sqref="B26">
    <cfRule type="cellIs" dxfId="13" priority="24" operator="between">
      <formula>0</formula>
      <formula>2</formula>
    </cfRule>
  </conditionalFormatting>
  <conditionalFormatting sqref="D11">
    <cfRule type="cellIs" dxfId="12" priority="19" operator="between">
      <formula>0</formula>
      <formula>2</formula>
    </cfRule>
  </conditionalFormatting>
  <conditionalFormatting sqref="D14">
    <cfRule type="cellIs" dxfId="11" priority="18" operator="between">
      <formula>0</formula>
      <formula>2</formula>
    </cfRule>
  </conditionalFormatting>
  <conditionalFormatting sqref="D16">
    <cfRule type="cellIs" dxfId="10" priority="17" operator="between">
      <formula>0</formula>
      <formula>2</formula>
    </cfRule>
  </conditionalFormatting>
  <conditionalFormatting sqref="D26">
    <cfRule type="cellIs" dxfId="9" priority="16" operator="between">
      <formula>0</formula>
      <formula>2</formula>
    </cfRule>
  </conditionalFormatting>
  <conditionalFormatting sqref="D29">
    <cfRule type="cellIs" dxfId="8" priority="15" operator="between">
      <formula>0</formula>
      <formula>2</formula>
    </cfRule>
  </conditionalFormatting>
  <conditionalFormatting sqref="L37">
    <cfRule type="cellIs" dxfId="7" priority="14" operator="between">
      <formula>0</formula>
      <formula>2</formula>
    </cfRule>
  </conditionalFormatting>
  <conditionalFormatting sqref="B20">
    <cfRule type="cellIs" dxfId="6" priority="10" operator="between">
      <formula>0</formula>
      <formula>2</formula>
    </cfRule>
  </conditionalFormatting>
  <conditionalFormatting sqref="L20">
    <cfRule type="cellIs" dxfId="5" priority="9" operator="between">
      <formula>0</formula>
      <formula>2</formula>
    </cfRule>
  </conditionalFormatting>
  <conditionalFormatting sqref="D20">
    <cfRule type="cellIs" dxfId="4" priority="8" operator="between">
      <formula>0</formula>
      <formula>2</formula>
    </cfRule>
  </conditionalFormatting>
  <conditionalFormatting sqref="L14">
    <cfRule type="cellIs" dxfId="3" priority="5" operator="between">
      <formula>0</formula>
      <formula>2</formula>
    </cfRule>
  </conditionalFormatting>
  <conditionalFormatting sqref="L16">
    <cfRule type="cellIs" dxfId="2" priority="4" operator="between">
      <formula>0</formula>
      <formula>2</formula>
    </cfRule>
  </conditionalFormatting>
  <conditionalFormatting sqref="L26">
    <cfRule type="cellIs" dxfId="1" priority="3" operator="between">
      <formula>0</formula>
      <formula>2</formula>
    </cfRule>
  </conditionalFormatting>
  <conditionalFormatting sqref="L29">
    <cfRule type="cellIs" dxfId="0" priority="1" operator="between">
      <formula>0</formula>
      <formula>2</formula>
    </cfRule>
  </conditionalFormatting>
  <dataValidations count="1">
    <dataValidation type="list" allowBlank="1" showInputMessage="1" showErrorMessage="1" sqref="B9 D9 D26 B14 D11 D14 B26 D16 D29" xr:uid="{7F3A0354-5122-4A4A-9F93-CDF22CE287A1}">
      <formula1>$T$2:$T$8</formula1>
    </dataValidation>
  </dataValidations>
  <pageMargins left="0.59055118110236227" right="0.59055118110236227" top="0.98425196850393704" bottom="0.19685039370078741" header="0.31496062992125984" footer="0.31496062992125984"/>
  <pageSetup paperSize="9" scale="97" fitToHeight="0" orientation="portrait" copies="2" r:id="rId1"/>
  <headerFooter>
    <oddHeader>&amp;L&amp;"-,Fed"&amp;18Snedkerfagets
Fællesudvalg&amp;C&amp;"-,Fed"&amp;22Bedømmelsesskema 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8480A-2527-440D-BD44-8423A1073A66}">
  <dimension ref="A1:I4"/>
  <sheetViews>
    <sheetView workbookViewId="0">
      <selection sqref="A1:I4"/>
    </sheetView>
  </sheetViews>
  <sheetFormatPr defaultColWidth="8.85546875" defaultRowHeight="15" x14ac:dyDescent="0.25"/>
  <cols>
    <col min="1" max="1" width="19.140625" customWidth="1"/>
    <col min="2" max="9" width="9.42578125" customWidth="1"/>
  </cols>
  <sheetData>
    <row r="1" spans="1:9" x14ac:dyDescent="0.25">
      <c r="A1" s="1" t="s">
        <v>37</v>
      </c>
      <c r="B1" s="4" t="s">
        <v>18</v>
      </c>
      <c r="C1" s="4" t="s">
        <v>19</v>
      </c>
      <c r="D1" s="4" t="s">
        <v>21</v>
      </c>
      <c r="E1" s="57" t="s">
        <v>23</v>
      </c>
      <c r="F1" s="57"/>
      <c r="G1" s="57"/>
      <c r="H1" s="57" t="s">
        <v>29</v>
      </c>
      <c r="I1" s="57"/>
    </row>
    <row r="2" spans="1:9" x14ac:dyDescent="0.25">
      <c r="A2" s="1" t="s">
        <v>38</v>
      </c>
      <c r="B2" s="4">
        <v>12</v>
      </c>
      <c r="C2" s="4" t="s">
        <v>20</v>
      </c>
      <c r="D2" s="4" t="s">
        <v>22</v>
      </c>
      <c r="E2" s="4" t="s">
        <v>24</v>
      </c>
      <c r="F2" s="4" t="s">
        <v>25</v>
      </c>
      <c r="G2" s="4" t="s">
        <v>26</v>
      </c>
      <c r="H2" s="4" t="s">
        <v>32</v>
      </c>
      <c r="I2" s="5" t="s">
        <v>31</v>
      </c>
    </row>
    <row r="3" spans="1:9" x14ac:dyDescent="0.25">
      <c r="A3" s="1" t="s">
        <v>16</v>
      </c>
      <c r="B3" s="57">
        <v>12</v>
      </c>
      <c r="C3" s="57"/>
      <c r="D3" s="4">
        <v>10</v>
      </c>
      <c r="E3" s="4">
        <v>7</v>
      </c>
      <c r="F3" s="4">
        <v>4</v>
      </c>
      <c r="G3" s="6">
        <v>2</v>
      </c>
      <c r="H3" s="6">
        <v>0</v>
      </c>
      <c r="I3" s="4">
        <v>-3</v>
      </c>
    </row>
    <row r="4" spans="1:9" x14ac:dyDescent="0.25">
      <c r="A4" s="1" t="s">
        <v>17</v>
      </c>
      <c r="B4" s="57" t="s">
        <v>5</v>
      </c>
      <c r="C4" s="57"/>
      <c r="D4" s="4" t="s">
        <v>6</v>
      </c>
      <c r="E4" s="4" t="s">
        <v>9</v>
      </c>
      <c r="F4" s="4" t="s">
        <v>27</v>
      </c>
      <c r="G4" s="4" t="s">
        <v>28</v>
      </c>
      <c r="H4" s="4" t="s">
        <v>30</v>
      </c>
      <c r="I4" s="4" t="s">
        <v>33</v>
      </c>
    </row>
  </sheetData>
  <mergeCells count="4">
    <mergeCell ref="B3:C3"/>
    <mergeCell ref="B4:C4"/>
    <mergeCell ref="E1:G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Bedømmelsesskema D</vt:lpstr>
      <vt:lpstr>Ark2</vt:lpstr>
      <vt:lpstr>'Bedømmelsesskema D'!Udskriftsområde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Ole@office-training.dk</dc:creator>
  <cp:lastModifiedBy>Ole</cp:lastModifiedBy>
  <cp:lastPrinted>2020-10-14T15:21:22Z</cp:lastPrinted>
  <dcterms:created xsi:type="dcterms:W3CDTF">2020-04-27T16:52:45Z</dcterms:created>
  <dcterms:modified xsi:type="dcterms:W3CDTF">2020-10-15T06:57:42Z</dcterms:modified>
</cp:coreProperties>
</file>