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28800" windowHeight="16344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<sst xmlns="http://schemas.openxmlformats.org/spreadsheetml/2006/main" count="86" uniqueCount="77">
  <si>
    <t>Løbenr.</t>
  </si>
  <si>
    <t>Lærling / Elev</t>
  </si>
  <si>
    <t>Arbejdsgiver</t>
  </si>
  <si>
    <t>Opgave:</t>
  </si>
  <si>
    <t>Enighed</t>
  </si>
  <si>
    <t>Lærer og skuemestre</t>
  </si>
  <si>
    <t>Uenighed</t>
  </si>
  <si>
    <t>Lærer</t>
  </si>
  <si>
    <t>Skuemestre</t>
  </si>
  <si>
    <t>Praktisk prøve</t>
  </si>
  <si>
    <t>(A)</t>
  </si>
  <si>
    <t>(3)</t>
  </si>
  <si>
    <t>(4)</t>
  </si>
  <si>
    <t>(5)</t>
  </si>
  <si>
    <t>(2)</t>
  </si>
  <si>
    <t>(1)</t>
  </si>
  <si>
    <t>Vægtet karakter</t>
  </si>
  <si>
    <t>(12)</t>
  </si>
  <si>
    <t>(6)</t>
  </si>
  <si>
    <t>(7)</t>
  </si>
  <si>
    <t>(8)</t>
  </si>
  <si>
    <t>(13)</t>
  </si>
  <si>
    <t>(9)</t>
  </si>
  <si>
    <t>(10)</t>
  </si>
  <si>
    <t>(11)</t>
  </si>
  <si>
    <t>(14)</t>
  </si>
  <si>
    <t>B</t>
  </si>
  <si>
    <t>Praktisk karakter</t>
  </si>
  <si>
    <t>02</t>
  </si>
  <si>
    <t>2,0 - 3,0</t>
  </si>
  <si>
    <t>3,1 - 5,4</t>
  </si>
  <si>
    <t>8,5 - 10,5</t>
  </si>
  <si>
    <t>10,6 - 11,4</t>
  </si>
  <si>
    <t>Antaget</t>
  </si>
  <si>
    <t>Ros</t>
  </si>
  <si>
    <t>Bronze</t>
  </si>
  <si>
    <t>Sølv</t>
  </si>
  <si>
    <t>E</t>
  </si>
  <si>
    <t>D</t>
  </si>
  <si>
    <t>C</t>
  </si>
  <si>
    <t>A</t>
  </si>
  <si>
    <t>Skolen / Lærer</t>
  </si>
  <si>
    <t>Arbejdsgiverskuemester</t>
  </si>
  <si>
    <t>Arbejdstagerskuemester</t>
  </si>
  <si>
    <t>(15)</t>
  </si>
  <si>
    <t>(4) eller (5+6):2</t>
  </si>
  <si>
    <t>(7) eller (8+9):2</t>
  </si>
  <si>
    <t>(10) eller (11+12):2</t>
  </si>
  <si>
    <t>(B)</t>
  </si>
  <si>
    <t xml:space="preserve">Eventuelle kommentarer: </t>
  </si>
  <si>
    <t>(1) eller (2+3):2</t>
  </si>
  <si>
    <t>(13+14+15):3</t>
  </si>
  <si>
    <t>Samlet mellemregningskarakter med 1 decimal, der konverteres til betegnelse for udmærkelse iht. Konverteringsskema 1</t>
  </si>
  <si>
    <t xml:space="preserve">Endelig karakter afrundet til helt tal fra 7-trinsskalaen iht. Konverteringsskema 2 </t>
  </si>
  <si>
    <t>Mellemregningskarakter</t>
  </si>
  <si>
    <t>5,5 - 8,4</t>
  </si>
  <si>
    <t>11,5 - 12,0</t>
  </si>
  <si>
    <t>Udmærkelse</t>
  </si>
  <si>
    <t>8,5 - 10,9</t>
  </si>
  <si>
    <t>11,0 - 12,0</t>
  </si>
  <si>
    <t xml:space="preserve">7-trinsskalaen  </t>
  </si>
  <si>
    <t>ECTS-skalaen</t>
  </si>
  <si>
    <t>Endelig karakter iflg. ECTS-skalaen:</t>
  </si>
  <si>
    <r>
      <t>Konverteringsskema 1</t>
    </r>
    <r>
      <rPr>
        <sz val="10"/>
        <rFont val="Arial"/>
        <family val="2"/>
      </rPr>
      <t>: Fra decimaltal til betegnelse for udmærkelse</t>
    </r>
  </si>
  <si>
    <r>
      <t>Konverteringsskema 2</t>
    </r>
    <r>
      <rPr>
        <sz val="10"/>
        <rFont val="Arial"/>
        <family val="2"/>
      </rPr>
      <t xml:space="preserve">: Fra decimaltal til hel karakter i 7-trinsskalaen </t>
    </r>
  </si>
  <si>
    <t>Opnået udmærkelse:</t>
  </si>
  <si>
    <t>Bedømmelse af svendeprøve - Møbelpolstrer og Autosadelmager</t>
  </si>
  <si>
    <r>
      <t>Teori</t>
    </r>
    <r>
      <rPr>
        <b/>
        <sz val="8"/>
        <rFont val="Arial"/>
        <family val="2"/>
      </rPr>
      <t xml:space="preserve"> (A)</t>
    </r>
    <r>
      <rPr>
        <sz val="8"/>
        <rFont val="Arial"/>
        <family val="2"/>
      </rPr>
      <t xml:space="preserve"> * 40%</t>
    </r>
  </si>
  <si>
    <r>
      <t xml:space="preserve">Praktik </t>
    </r>
    <r>
      <rPr>
        <b/>
        <sz val="8"/>
        <rFont val="Arial"/>
        <family val="2"/>
      </rPr>
      <t>(B)</t>
    </r>
    <r>
      <rPr>
        <sz val="8"/>
        <rFont val="Arial"/>
        <family val="2"/>
      </rPr>
      <t xml:space="preserve"> * 60%</t>
    </r>
  </si>
  <si>
    <t>Teoretisk prøve - Tegning - Projektbeskrivelse - Materialevalg</t>
  </si>
  <si>
    <t>Den             /              2____</t>
  </si>
  <si>
    <r>
      <t xml:space="preserve">Tegning, Projektrapport,                                             Materialevalg                    </t>
    </r>
    <r>
      <rPr>
        <b/>
        <sz val="11"/>
        <rFont val="Arial"/>
        <family val="2"/>
      </rPr>
      <t>Skema A</t>
    </r>
  </si>
  <si>
    <r>
      <t xml:space="preserve">Håndværksmæssig udførelse                          </t>
    </r>
    <r>
      <rPr>
        <b/>
        <sz val="11"/>
        <rFont val="Arial"/>
        <family val="2"/>
      </rPr>
      <t>Skema B</t>
    </r>
  </si>
  <si>
    <r>
      <t xml:space="preserve">Overholdelse af mål og data                                  </t>
    </r>
    <r>
      <rPr>
        <b/>
        <sz val="11"/>
        <rFont val="Arial"/>
        <family val="2"/>
      </rPr>
      <t>Skema C</t>
    </r>
  </si>
  <si>
    <r>
      <t xml:space="preserve">Helhedsindtryk                  </t>
    </r>
    <r>
      <rPr>
        <b/>
        <sz val="11"/>
        <rFont val="Arial"/>
        <family val="2"/>
      </rPr>
      <t>Skema D</t>
    </r>
  </si>
  <si>
    <t xml:space="preserve">             Skole</t>
  </si>
  <si>
    <t>December 2023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</si>
</sst>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&quot;\ #,##0_);\(&quot;kr&quot;\ #,##0\)"/>
    <numFmt numFmtId="167" formatCode="&quot;kr&quot;\ #,##0_);[Red]\(&quot;kr&quot;\ #,##0\)"/>
    <numFmt numFmtId="168" formatCode="&quot;kr&quot;\ #,##0.00_);\(&quot;kr&quot;\ #,##0.00\)"/>
    <numFmt numFmtId="169" formatCode="&quot;kr&quot;\ #,##0.00_);[Red]\(&quot;kr&quot;\ #,##0.00\)"/>
    <numFmt numFmtId="170" formatCode="_(&quot;kr&quot;\ * #,##0_);_(&quot;kr&quot;\ * \(#,##0\);_(&quot;kr&quot;\ * &quot;-&quot;_);_(@_)"/>
    <numFmt numFmtId="171" formatCode="_(* #,##0_);_(* \(#,##0\);_(* &quot;-&quot;_);_(@_)"/>
    <numFmt numFmtId="172" formatCode="_(&quot;kr&quot;\ * #,##0.00_);_(&quot;kr&quot;\ * \(#,##0.00\);_(&quot;kr&quot;\ * &quot;-&quot;??_);_(@_)"/>
    <numFmt numFmtId="173" formatCode="_(* #,##0.00_);_(* \(#,##0.00\);_(* &quot;-&quot;??_);_(@_)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0.0"/>
    <numFmt numFmtId="183" formatCode="[$-406]d\.\ mmmm\ yyyy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20"/>
      <name val="Times New Roman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52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3" applyNumberFormat="0" applyAlignment="0" applyProtection="0"/>
    <xf numFmtId="0" fontId="12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0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/>
    </xf>
    <xf numFmtId="0" fontId="7" fillId="31" borderId="15" xfId="0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4" borderId="17" xfId="0" applyFont="1" applyFill="1" applyBorder="1" applyAlignment="1" applyProtection="1">
      <alignment horizontal="left"/>
      <protection/>
    </xf>
    <xf numFmtId="0" fontId="4" fillId="34" borderId="18" xfId="0" applyFont="1" applyFill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 wrapText="1"/>
      <protection/>
    </xf>
    <xf numFmtId="49" fontId="6" fillId="34" borderId="15" xfId="0" applyNumberFormat="1" applyFont="1" applyFill="1" applyBorder="1" applyAlignment="1" applyProtection="1">
      <alignment horizontal="center" wrapText="1"/>
      <protection/>
    </xf>
    <xf numFmtId="49" fontId="6" fillId="34" borderId="21" xfId="0" applyNumberFormat="1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49" fontId="6" fillId="34" borderId="24" xfId="0" applyNumberFormat="1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 horizontal="center"/>
      <protection/>
    </xf>
    <xf numFmtId="182" fontId="7" fillId="0" borderId="27" xfId="0" applyNumberFormat="1" applyFon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/>
      <protection/>
    </xf>
    <xf numFmtId="49" fontId="6" fillId="34" borderId="15" xfId="0" applyNumberFormat="1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49" fontId="1" fillId="34" borderId="25" xfId="0" applyNumberFormat="1" applyFont="1" applyFill="1" applyBorder="1" applyAlignment="1" applyProtection="1">
      <alignment horizontal="center" wrapText="1"/>
      <protection/>
    </xf>
    <xf numFmtId="0" fontId="6" fillId="34" borderId="25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 wrapText="1"/>
      <protection/>
    </xf>
    <xf numFmtId="2" fontId="7" fillId="0" borderId="29" xfId="0" applyNumberFormat="1" applyFont="1" applyBorder="1" applyAlignment="1" applyProtection="1">
      <alignment horizontal="center" vertical="center"/>
      <protection/>
    </xf>
    <xf numFmtId="49" fontId="1" fillId="34" borderId="30" xfId="0" applyNumberFormat="1" applyFont="1" applyFill="1" applyBorder="1" applyAlignment="1" applyProtection="1">
      <alignment horizontal="center" wrapText="1"/>
      <protection/>
    </xf>
    <xf numFmtId="49" fontId="6" fillId="34" borderId="31" xfId="0" applyNumberFormat="1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/>
      <protection/>
    </xf>
    <xf numFmtId="2" fontId="7" fillId="0" borderId="24" xfId="0" applyNumberFormat="1" applyFont="1" applyBorder="1" applyAlignment="1" applyProtection="1">
      <alignment horizontal="center" vertical="center"/>
      <protection/>
    </xf>
    <xf numFmtId="49" fontId="1" fillId="34" borderId="23" xfId="0" applyNumberFormat="1" applyFont="1" applyFill="1" applyBorder="1" applyAlignment="1" applyProtection="1">
      <alignment horizontal="center" wrapText="1"/>
      <protection/>
    </xf>
    <xf numFmtId="2" fontId="7" fillId="0" borderId="21" xfId="0" applyNumberFormat="1" applyFont="1" applyBorder="1" applyAlignment="1" applyProtection="1">
      <alignment horizontal="center" vertical="center"/>
      <protection/>
    </xf>
    <xf numFmtId="182" fontId="7" fillId="0" borderId="32" xfId="0" applyNumberFormat="1" applyFont="1" applyBorder="1" applyAlignment="1" applyProtection="1">
      <alignment horizontal="center" vertical="center"/>
      <protection/>
    </xf>
    <xf numFmtId="182" fontId="7" fillId="0" borderId="33" xfId="0" applyNumberFormat="1" applyFont="1" applyBorder="1" applyAlignment="1" applyProtection="1">
      <alignment horizontal="center" vertical="center"/>
      <protection/>
    </xf>
    <xf numFmtId="0" fontId="11" fillId="35" borderId="34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/>
      <protection locked="0"/>
    </xf>
    <xf numFmtId="0" fontId="7" fillId="31" borderId="21" xfId="0" applyFont="1" applyFill="1" applyBorder="1" applyAlignment="1" applyProtection="1">
      <alignment horizontal="center" vertical="center"/>
      <protection locked="0"/>
    </xf>
    <xf numFmtId="0" fontId="7" fillId="31" borderId="24" xfId="0" applyFont="1" applyFill="1" applyBorder="1" applyAlignment="1" applyProtection="1">
      <alignment horizontal="center" vertical="center"/>
      <protection locked="0"/>
    </xf>
    <xf numFmtId="0" fontId="7" fillId="31" borderId="28" xfId="0" applyFont="1" applyFill="1" applyBorder="1" applyAlignment="1" applyProtection="1">
      <alignment horizontal="center" vertical="center"/>
      <protection locked="0"/>
    </xf>
    <xf numFmtId="0" fontId="7" fillId="31" borderId="25" xfId="0" applyFont="1" applyFill="1" applyBorder="1" applyAlignment="1" applyProtection="1">
      <alignment horizontal="center" vertical="center"/>
      <protection locked="0"/>
    </xf>
    <xf numFmtId="0" fontId="7" fillId="31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wrapText="1"/>
    </xf>
    <xf numFmtId="0" fontId="4" fillId="0" borderId="35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34" borderId="35" xfId="0" applyFont="1" applyFill="1" applyBorder="1" applyAlignment="1" applyProtection="1">
      <alignment horizontal="left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4" fillId="34" borderId="43" xfId="0" applyFont="1" applyFill="1" applyBorder="1" applyAlignment="1" applyProtection="1">
      <alignment horizontal="left"/>
      <protection/>
    </xf>
    <xf numFmtId="0" fontId="4" fillId="34" borderId="31" xfId="0" applyFont="1" applyFill="1" applyBorder="1" applyAlignment="1" applyProtection="1">
      <alignment horizontal="left"/>
      <protection/>
    </xf>
    <xf numFmtId="0" fontId="4" fillId="34" borderId="26" xfId="0" applyFont="1" applyFill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 applyProtection="1">
      <alignment horizontal="center" vertical="center"/>
      <protection/>
    </xf>
    <xf numFmtId="0" fontId="0" fillId="34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left" vertical="center" wrapText="1"/>
      <protection/>
    </xf>
    <xf numFmtId="0" fontId="4" fillId="34" borderId="41" xfId="0" applyFont="1" applyFill="1" applyBorder="1" applyAlignment="1" applyProtection="1">
      <alignment horizontal="left" vertical="center" wrapText="1"/>
      <protection/>
    </xf>
    <xf numFmtId="0" fontId="4" fillId="34" borderId="4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21" xfId="0" applyFont="1" applyFill="1" applyBorder="1" applyAlignment="1" applyProtection="1">
      <alignment horizontal="left"/>
      <protection/>
    </xf>
    <xf numFmtId="0" fontId="5" fillId="33" borderId="36" xfId="0" applyFont="1" applyFill="1" applyBorder="1" applyAlignment="1" applyProtection="1">
      <alignment horizontal="left"/>
      <protection/>
    </xf>
    <xf numFmtId="0" fontId="5" fillId="33" borderId="32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28" xfId="0" applyFont="1" applyFill="1" applyBorder="1" applyAlignment="1" applyProtection="1">
      <alignment horizontal="center"/>
      <protection/>
    </xf>
    <xf numFmtId="0" fontId="1" fillId="34" borderId="38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4" fillId="34" borderId="37" xfId="0" applyFont="1" applyFill="1" applyBorder="1" applyAlignment="1" applyProtection="1">
      <alignment horizontal="center"/>
      <protection/>
    </xf>
    <xf numFmtId="0" fontId="4" fillId="34" borderId="41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vertical="top" wrapText="1"/>
      <protection/>
    </xf>
    <xf numFmtId="0" fontId="4" fillId="34" borderId="18" xfId="0" applyFont="1" applyFill="1" applyBorder="1" applyAlignment="1" applyProtection="1">
      <alignment horizontal="left" vertical="top" wrapText="1"/>
      <protection/>
    </xf>
    <xf numFmtId="0" fontId="4" fillId="34" borderId="47" xfId="0" applyFont="1" applyFill="1" applyBorder="1" applyAlignment="1" applyProtection="1">
      <alignment horizontal="left" vertical="top" wrapText="1"/>
      <protection/>
    </xf>
    <xf numFmtId="0" fontId="4" fillId="34" borderId="19" xfId="0" applyFont="1" applyFill="1" applyBorder="1" applyAlignment="1" applyProtection="1">
      <alignment vertical="top" wrapText="1"/>
      <protection locked="0"/>
    </xf>
    <xf numFmtId="0" fontId="4" fillId="34" borderId="18" xfId="0" applyFont="1" applyFill="1" applyBorder="1" applyAlignment="1" applyProtection="1">
      <alignment vertical="top" wrapText="1"/>
      <protection locked="0"/>
    </xf>
    <xf numFmtId="0" fontId="4" fillId="34" borderId="47" xfId="0" applyFont="1" applyFill="1" applyBorder="1" applyAlignment="1" applyProtection="1">
      <alignment vertical="top" wrapText="1"/>
      <protection locked="0"/>
    </xf>
    <xf numFmtId="0" fontId="4" fillId="34" borderId="38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48" xfId="0" applyFont="1" applyFill="1" applyBorder="1" applyAlignment="1" applyProtection="1">
      <alignment horizontal="left" vertical="center"/>
      <protection/>
    </xf>
    <xf numFmtId="0" fontId="5" fillId="0" borderId="49" xfId="0" applyFont="1" applyBorder="1" applyAlignment="1">
      <alignment/>
    </xf>
    <xf numFmtId="0" fontId="4" fillId="34" borderId="36" xfId="0" applyFont="1" applyFill="1" applyBorder="1" applyAlignment="1" applyProtection="1">
      <alignment horizontal="left"/>
      <protection/>
    </xf>
    <xf numFmtId="0" fontId="4" fillId="34" borderId="32" xfId="0" applyFont="1" applyFill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zoomScaleNormal="75" workbookViewId="0" topLeftCell="A1">
      <selection activeCell="B21" sqref="B21"/>
    </sheetView>
  </sheetViews>
  <sheetFormatPr defaultColWidth="9.140625" defaultRowHeight="12.75"/>
  <cols>
    <col min="1" max="1" width="21.28125" style="2" customWidth="1"/>
    <col min="2" max="5" width="12.28125" style="2" customWidth="1"/>
    <col min="6" max="6" width="11.7109375" style="2" customWidth="1"/>
    <col min="7" max="7" width="12.28125" style="2" customWidth="1"/>
    <col min="8" max="16384" width="9.140625" style="2" customWidth="1"/>
  </cols>
  <sheetData>
    <row r="1" spans="1:8" ht="27.75" customHeight="1">
      <c r="A1" s="140" t="s">
        <v>66</v>
      </c>
      <c r="B1" s="141"/>
      <c r="C1" s="141"/>
      <c r="D1" s="141"/>
      <c r="E1" s="141"/>
      <c r="F1" s="141"/>
      <c r="G1" s="19" t="s">
        <v>76</v>
      </c>
      <c r="H1" s="1"/>
    </row>
    <row r="2" spans="1:8" ht="15" customHeight="1">
      <c r="A2" s="20" t="s">
        <v>0</v>
      </c>
      <c r="B2" s="142" t="s">
        <v>1</v>
      </c>
      <c r="C2" s="142"/>
      <c r="D2" s="142"/>
      <c r="E2" s="142" t="s">
        <v>2</v>
      </c>
      <c r="F2" s="142"/>
      <c r="G2" s="143"/>
      <c r="H2" s="1"/>
    </row>
    <row r="3" spans="1:8" s="4" customFormat="1" ht="25.5" customHeight="1">
      <c r="A3" s="61"/>
      <c r="B3" s="144"/>
      <c r="C3" s="144"/>
      <c r="D3" s="144"/>
      <c r="E3" s="145"/>
      <c r="F3" s="146"/>
      <c r="G3" s="147"/>
      <c r="H3" s="3"/>
    </row>
    <row r="4" spans="1:12" s="4" customFormat="1" ht="25.5" customHeight="1">
      <c r="A4" s="68" t="s">
        <v>3</v>
      </c>
      <c r="B4" s="150"/>
      <c r="C4" s="151"/>
      <c r="D4" s="152"/>
      <c r="E4" s="148"/>
      <c r="F4" s="148"/>
      <c r="G4" s="149"/>
      <c r="H4" s="5"/>
      <c r="I4" s="67"/>
      <c r="J4" s="67"/>
      <c r="K4" s="67"/>
      <c r="L4" s="67"/>
    </row>
    <row r="5" spans="1:12" ht="18.75" customHeight="1">
      <c r="A5" s="117" t="s">
        <v>69</v>
      </c>
      <c r="B5" s="118"/>
      <c r="C5" s="118"/>
      <c r="D5" s="118"/>
      <c r="E5" s="119"/>
      <c r="F5" s="119"/>
      <c r="G5" s="120"/>
      <c r="H5" s="6"/>
      <c r="I5" s="67"/>
      <c r="J5" s="67"/>
      <c r="K5" s="67"/>
      <c r="L5" s="67"/>
    </row>
    <row r="6" spans="1:12" s="4" customFormat="1" ht="15" customHeight="1">
      <c r="A6" s="22"/>
      <c r="B6" s="23" t="s">
        <v>4</v>
      </c>
      <c r="C6" s="125" t="s">
        <v>6</v>
      </c>
      <c r="D6" s="126"/>
      <c r="E6" s="31"/>
      <c r="F6" s="121" t="s">
        <v>10</v>
      </c>
      <c r="G6" s="123" t="s">
        <v>16</v>
      </c>
      <c r="H6" s="3"/>
      <c r="I6" s="67"/>
      <c r="J6" s="67"/>
      <c r="K6" s="67"/>
      <c r="L6" s="67"/>
    </row>
    <row r="7" spans="1:12" s="4" customFormat="1" ht="24" customHeight="1">
      <c r="A7" s="21"/>
      <c r="B7" s="24" t="s">
        <v>5</v>
      </c>
      <c r="C7" s="27" t="s">
        <v>7</v>
      </c>
      <c r="D7" s="28" t="s">
        <v>8</v>
      </c>
      <c r="E7" s="135"/>
      <c r="F7" s="122"/>
      <c r="G7" s="124"/>
      <c r="H7" s="3"/>
      <c r="I7" s="67"/>
      <c r="J7" s="67"/>
      <c r="K7" s="67"/>
      <c r="L7" s="67"/>
    </row>
    <row r="8" spans="1:8" s="4" customFormat="1" ht="15" customHeight="1">
      <c r="A8" s="128" t="s">
        <v>71</v>
      </c>
      <c r="B8" s="25" t="s">
        <v>15</v>
      </c>
      <c r="C8" s="26" t="s">
        <v>14</v>
      </c>
      <c r="D8" s="29" t="s">
        <v>11</v>
      </c>
      <c r="E8" s="135"/>
      <c r="F8" s="32" t="s">
        <v>50</v>
      </c>
      <c r="G8" s="34" t="s">
        <v>67</v>
      </c>
      <c r="H8" s="3"/>
    </row>
    <row r="9" spans="1:8" s="4" customFormat="1" ht="30.75" customHeight="1">
      <c r="A9" s="129"/>
      <c r="B9" s="18"/>
      <c r="C9" s="62"/>
      <c r="D9" s="63"/>
      <c r="E9" s="136"/>
      <c r="F9" s="36">
        <f>B9+(C9+D9)/2</f>
        <v>0</v>
      </c>
      <c r="G9" s="35">
        <f>SUM(F9)*40%</f>
        <v>0</v>
      </c>
      <c r="H9" s="3"/>
    </row>
    <row r="10" spans="1:8" ht="18.75" customHeight="1">
      <c r="A10" s="137" t="s">
        <v>9</v>
      </c>
      <c r="B10" s="138"/>
      <c r="C10" s="138"/>
      <c r="D10" s="138"/>
      <c r="E10" s="138"/>
      <c r="F10" s="138"/>
      <c r="G10" s="139"/>
      <c r="H10" s="1"/>
    </row>
    <row r="11" spans="1:8" s="4" customFormat="1" ht="15" customHeight="1">
      <c r="A11" s="38"/>
      <c r="B11" s="23" t="s">
        <v>4</v>
      </c>
      <c r="C11" s="125" t="s">
        <v>6</v>
      </c>
      <c r="D11" s="126"/>
      <c r="E11" s="31"/>
      <c r="F11" s="23"/>
      <c r="G11" s="133"/>
      <c r="H11" s="3"/>
    </row>
    <row r="12" spans="1:8" s="4" customFormat="1" ht="30" customHeight="1">
      <c r="A12" s="37"/>
      <c r="B12" s="24" t="s">
        <v>5</v>
      </c>
      <c r="C12" s="27" t="s">
        <v>7</v>
      </c>
      <c r="D12" s="28" t="s">
        <v>8</v>
      </c>
      <c r="E12" s="30"/>
      <c r="F12" s="39"/>
      <c r="G12" s="134"/>
      <c r="H12" s="3"/>
    </row>
    <row r="13" spans="1:8" s="4" customFormat="1" ht="15" customHeight="1">
      <c r="A13" s="128" t="s">
        <v>72</v>
      </c>
      <c r="B13" s="39"/>
      <c r="C13" s="30"/>
      <c r="D13" s="41"/>
      <c r="E13" s="42" t="s">
        <v>45</v>
      </c>
      <c r="F13" s="39"/>
      <c r="G13" s="134"/>
      <c r="H13" s="3"/>
    </row>
    <row r="14" spans="1:8" s="4" customFormat="1" ht="15" customHeight="1">
      <c r="A14" s="128"/>
      <c r="B14" s="40" t="s">
        <v>12</v>
      </c>
      <c r="C14" s="26" t="s">
        <v>13</v>
      </c>
      <c r="D14" s="29" t="s">
        <v>18</v>
      </c>
      <c r="E14" s="26" t="s">
        <v>21</v>
      </c>
      <c r="F14" s="39"/>
      <c r="G14" s="134"/>
      <c r="H14" s="3"/>
    </row>
    <row r="15" spans="1:8" s="4" customFormat="1" ht="27.75" customHeight="1">
      <c r="A15" s="129"/>
      <c r="B15" s="64"/>
      <c r="C15" s="65"/>
      <c r="D15" s="66"/>
      <c r="E15" s="45">
        <f>B15+(C15+D15)/2</f>
        <v>0</v>
      </c>
      <c r="F15" s="30"/>
      <c r="G15" s="134"/>
      <c r="H15" s="3"/>
    </row>
    <row r="16" spans="1:8" s="4" customFormat="1" ht="15" customHeight="1">
      <c r="A16" s="127" t="s">
        <v>73</v>
      </c>
      <c r="B16" s="48"/>
      <c r="C16" s="48"/>
      <c r="D16" s="48"/>
      <c r="E16" s="46" t="s">
        <v>46</v>
      </c>
      <c r="F16" s="30"/>
      <c r="G16" s="134"/>
      <c r="H16" s="3"/>
    </row>
    <row r="17" spans="1:8" s="4" customFormat="1" ht="15" customHeight="1">
      <c r="A17" s="128"/>
      <c r="B17" s="26" t="s">
        <v>19</v>
      </c>
      <c r="C17" s="26" t="s">
        <v>20</v>
      </c>
      <c r="D17" s="26" t="s">
        <v>22</v>
      </c>
      <c r="E17" s="47" t="s">
        <v>25</v>
      </c>
      <c r="F17" s="30"/>
      <c r="G17" s="134"/>
      <c r="H17" s="3"/>
    </row>
    <row r="18" spans="1:8" s="4" customFormat="1" ht="27.75" customHeight="1">
      <c r="A18" s="129"/>
      <c r="B18" s="65"/>
      <c r="C18" s="65"/>
      <c r="D18" s="66"/>
      <c r="E18" s="49">
        <f>B18+(C18+D18)/2</f>
        <v>0</v>
      </c>
      <c r="F18" s="30"/>
      <c r="G18" s="134"/>
      <c r="H18" s="3"/>
    </row>
    <row r="19" spans="1:8" s="4" customFormat="1" ht="24.75" customHeight="1">
      <c r="A19" s="130" t="s">
        <v>74</v>
      </c>
      <c r="B19" s="48"/>
      <c r="C19" s="48"/>
      <c r="D19" s="48"/>
      <c r="E19" s="50" t="s">
        <v>47</v>
      </c>
      <c r="F19" s="43" t="s">
        <v>48</v>
      </c>
      <c r="G19" s="33" t="s">
        <v>27</v>
      </c>
      <c r="H19" s="3"/>
    </row>
    <row r="20" spans="1:8" s="4" customFormat="1" ht="15" customHeight="1">
      <c r="A20" s="131"/>
      <c r="B20" s="26" t="s">
        <v>23</v>
      </c>
      <c r="C20" s="26" t="s">
        <v>24</v>
      </c>
      <c r="D20" s="26" t="s">
        <v>17</v>
      </c>
      <c r="E20" s="29" t="s">
        <v>44</v>
      </c>
      <c r="F20" s="44" t="s">
        <v>51</v>
      </c>
      <c r="G20" s="34" t="s">
        <v>68</v>
      </c>
      <c r="H20" s="3"/>
    </row>
    <row r="21" spans="1:8" s="4" customFormat="1" ht="27.75" customHeight="1">
      <c r="A21" s="132"/>
      <c r="B21" s="62"/>
      <c r="C21" s="62"/>
      <c r="D21" s="63"/>
      <c r="E21" s="51">
        <f>B21+(C21+D21)/2</f>
        <v>0</v>
      </c>
      <c r="F21" s="36">
        <f>(E21+E18+E15)/3</f>
        <v>0</v>
      </c>
      <c r="G21" s="52">
        <f>SUM(F21)*60%</f>
        <v>0</v>
      </c>
      <c r="H21" s="3"/>
    </row>
    <row r="22" spans="1:8" s="4" customFormat="1" ht="30" customHeight="1" thickBot="1">
      <c r="A22" s="114" t="s">
        <v>52</v>
      </c>
      <c r="B22" s="115"/>
      <c r="C22" s="115"/>
      <c r="D22" s="115"/>
      <c r="E22" s="115"/>
      <c r="F22" s="116"/>
      <c r="G22" s="53">
        <f>ROUND((G21+G9),1)</f>
        <v>0</v>
      </c>
      <c r="H22" s="3"/>
    </row>
    <row r="23" spans="1:8" s="4" customFormat="1" ht="23.25" customHeight="1" thickBot="1">
      <c r="A23" s="91" t="s">
        <v>53</v>
      </c>
      <c r="B23" s="92"/>
      <c r="C23" s="92"/>
      <c r="D23" s="93"/>
      <c r="E23" s="93"/>
      <c r="F23" s="94"/>
      <c r="G23" s="54" t="str">
        <f>IF(G22&lt;2,"/",IF(G22&lt;=3,"02",IF(G22&lt;=5.4,"4",IF(G22&lt;=8.4,"7",IF(G22&lt;=10.9,"10","12")))))</f>
        <v>/</v>
      </c>
      <c r="H23" s="3"/>
    </row>
    <row r="24" spans="1:8" s="4" customFormat="1" ht="23.25" customHeight="1" thickBot="1">
      <c r="A24" s="55" t="s">
        <v>65</v>
      </c>
      <c r="B24" s="74" t="str">
        <f>IF(G23="/","/",IF(G22&lt;=8.4,"Antaget",IF(G22&lt;=10.5,"Ros",IF(G22&lt;=11.4,"Bronze","Sølv"))))</f>
        <v>/</v>
      </c>
      <c r="C24" s="75" t="str">
        <f>IF(C23&lt;5.5,"4",IF(C23&lt;8.5,"7"))</f>
        <v>4</v>
      </c>
      <c r="D24" s="112" t="s">
        <v>62</v>
      </c>
      <c r="E24" s="112"/>
      <c r="F24" s="113"/>
      <c r="G24" s="54" t="str">
        <f>IF(G23="/","/",IF(G23="02","E",IF(G23="4","D",IF(G23="7","C",IF(G23="10","B","A")))))</f>
        <v>/</v>
      </c>
      <c r="H24" s="3"/>
    </row>
    <row r="25" spans="1:8" s="4" customFormat="1" ht="15.75" customHeight="1">
      <c r="A25" s="95" t="s">
        <v>63</v>
      </c>
      <c r="B25" s="96"/>
      <c r="C25" s="96"/>
      <c r="D25" s="97"/>
      <c r="E25" s="97"/>
      <c r="F25" s="97"/>
      <c r="G25" s="98"/>
      <c r="H25" s="3"/>
    </row>
    <row r="26" spans="1:8" s="4" customFormat="1" ht="15.75" customHeight="1">
      <c r="A26" s="56" t="s">
        <v>54</v>
      </c>
      <c r="B26" s="57" t="s">
        <v>29</v>
      </c>
      <c r="C26" s="57" t="s">
        <v>30</v>
      </c>
      <c r="D26" s="57" t="s">
        <v>55</v>
      </c>
      <c r="E26" s="57" t="s">
        <v>31</v>
      </c>
      <c r="F26" s="57" t="s">
        <v>32</v>
      </c>
      <c r="G26" s="58" t="s">
        <v>56</v>
      </c>
      <c r="H26" s="3"/>
    </row>
    <row r="27" spans="1:8" s="4" customFormat="1" ht="15.75" customHeight="1">
      <c r="A27" s="56" t="s">
        <v>57</v>
      </c>
      <c r="B27" s="102" t="s">
        <v>33</v>
      </c>
      <c r="C27" s="102"/>
      <c r="D27" s="102"/>
      <c r="E27" s="57" t="s">
        <v>34</v>
      </c>
      <c r="F27" s="57" t="s">
        <v>35</v>
      </c>
      <c r="G27" s="58" t="s">
        <v>36</v>
      </c>
      <c r="H27" s="3"/>
    </row>
    <row r="28" spans="1:8" s="4" customFormat="1" ht="6" customHeight="1">
      <c r="A28" s="108"/>
      <c r="B28" s="109"/>
      <c r="C28" s="109"/>
      <c r="D28" s="109"/>
      <c r="E28" s="109"/>
      <c r="F28" s="109"/>
      <c r="G28" s="110"/>
      <c r="H28" s="3"/>
    </row>
    <row r="29" spans="1:8" s="4" customFormat="1" ht="15.75" customHeight="1">
      <c r="A29" s="95" t="s">
        <v>64</v>
      </c>
      <c r="B29" s="97"/>
      <c r="C29" s="97"/>
      <c r="D29" s="97"/>
      <c r="E29" s="97"/>
      <c r="F29" s="97"/>
      <c r="G29" s="111"/>
      <c r="H29" s="3"/>
    </row>
    <row r="30" spans="1:8" s="4" customFormat="1" ht="15.75" customHeight="1">
      <c r="A30" s="56" t="s">
        <v>54</v>
      </c>
      <c r="B30" s="57" t="s">
        <v>29</v>
      </c>
      <c r="C30" s="57" t="s">
        <v>30</v>
      </c>
      <c r="D30" s="57" t="s">
        <v>55</v>
      </c>
      <c r="E30" s="57" t="s">
        <v>58</v>
      </c>
      <c r="F30" s="102" t="s">
        <v>59</v>
      </c>
      <c r="G30" s="103"/>
      <c r="H30" s="3"/>
    </row>
    <row r="31" spans="1:8" s="4" customFormat="1" ht="15.75" customHeight="1">
      <c r="A31" s="56" t="s">
        <v>60</v>
      </c>
      <c r="B31" s="59" t="s">
        <v>28</v>
      </c>
      <c r="C31" s="57">
        <v>4</v>
      </c>
      <c r="D31" s="57">
        <v>7</v>
      </c>
      <c r="E31" s="57">
        <v>10</v>
      </c>
      <c r="F31" s="104">
        <v>12</v>
      </c>
      <c r="G31" s="105"/>
      <c r="H31" s="3"/>
    </row>
    <row r="32" spans="1:8" s="4" customFormat="1" ht="15.75" customHeight="1">
      <c r="A32" s="56" t="s">
        <v>61</v>
      </c>
      <c r="B32" s="59" t="s">
        <v>37</v>
      </c>
      <c r="C32" s="57" t="s">
        <v>38</v>
      </c>
      <c r="D32" s="57" t="s">
        <v>39</v>
      </c>
      <c r="E32" s="60" t="s">
        <v>26</v>
      </c>
      <c r="F32" s="106" t="s">
        <v>40</v>
      </c>
      <c r="G32" s="107"/>
      <c r="H32" s="3"/>
    </row>
    <row r="33" spans="1:8" s="4" customFormat="1" ht="15" customHeight="1">
      <c r="A33" s="99" t="s">
        <v>49</v>
      </c>
      <c r="B33" s="100"/>
      <c r="C33" s="100"/>
      <c r="D33" s="100"/>
      <c r="E33" s="100"/>
      <c r="F33" s="100"/>
      <c r="G33" s="101"/>
      <c r="H33" s="3"/>
    </row>
    <row r="34" spans="1:8" s="8" customFormat="1" ht="15" customHeight="1">
      <c r="A34" s="78"/>
      <c r="B34" s="79"/>
      <c r="C34" s="79"/>
      <c r="D34" s="79"/>
      <c r="E34" s="79"/>
      <c r="F34" s="79"/>
      <c r="G34" s="80"/>
      <c r="H34" s="7"/>
    </row>
    <row r="35" spans="1:8" s="8" customFormat="1" ht="15" customHeight="1">
      <c r="A35" s="78"/>
      <c r="B35" s="79"/>
      <c r="C35" s="79"/>
      <c r="D35" s="79"/>
      <c r="E35" s="79"/>
      <c r="F35" s="79"/>
      <c r="G35" s="80"/>
      <c r="H35" s="7"/>
    </row>
    <row r="36" spans="1:8" s="4" customFormat="1" ht="13.5">
      <c r="A36" s="87"/>
      <c r="B36" s="88"/>
      <c r="C36" s="88"/>
      <c r="D36" s="88"/>
      <c r="E36" s="70" t="s">
        <v>70</v>
      </c>
      <c r="F36" s="70"/>
      <c r="G36" s="71"/>
      <c r="H36" s="3"/>
    </row>
    <row r="37" spans="1:8" ht="12.75" customHeight="1">
      <c r="A37" s="89"/>
      <c r="B37" s="90"/>
      <c r="C37" s="90"/>
      <c r="D37" s="90"/>
      <c r="E37" s="72"/>
      <c r="F37" s="72"/>
      <c r="G37" s="73"/>
      <c r="H37" s="1"/>
    </row>
    <row r="38" spans="1:8" ht="12.75">
      <c r="A38" s="69" t="s">
        <v>75</v>
      </c>
      <c r="B38" s="10"/>
      <c r="C38" s="10"/>
      <c r="D38" s="10"/>
      <c r="E38" s="10"/>
      <c r="F38" s="10"/>
      <c r="G38" s="11"/>
      <c r="H38" s="1"/>
    </row>
    <row r="39" spans="1:8" ht="12.75">
      <c r="A39" s="9"/>
      <c r="B39" s="10"/>
      <c r="C39" s="10"/>
      <c r="D39" s="10"/>
      <c r="E39" s="10"/>
      <c r="F39" s="10"/>
      <c r="G39" s="11"/>
      <c r="H39" s="1"/>
    </row>
    <row r="40" spans="1:8" ht="12.75">
      <c r="A40" s="81"/>
      <c r="B40" s="10"/>
      <c r="C40" s="83"/>
      <c r="D40" s="83"/>
      <c r="E40" s="10"/>
      <c r="F40" s="83"/>
      <c r="G40" s="85"/>
      <c r="H40" s="1"/>
    </row>
    <row r="41" spans="1:8" ht="12.75">
      <c r="A41" s="82"/>
      <c r="B41" s="12"/>
      <c r="C41" s="84"/>
      <c r="D41" s="84"/>
      <c r="E41" s="13"/>
      <c r="F41" s="84"/>
      <c r="G41" s="86"/>
      <c r="H41" s="1"/>
    </row>
    <row r="42" spans="1:8" ht="13.5">
      <c r="A42" s="17" t="s">
        <v>41</v>
      </c>
      <c r="B42" s="12"/>
      <c r="C42" s="76" t="s">
        <v>42</v>
      </c>
      <c r="D42" s="76"/>
      <c r="E42" s="10"/>
      <c r="F42" s="76" t="s">
        <v>43</v>
      </c>
      <c r="G42" s="77"/>
      <c r="H42" s="1"/>
    </row>
    <row r="43" spans="1:8" ht="13.5" thickBot="1">
      <c r="A43" s="14"/>
      <c r="B43" s="15"/>
      <c r="C43" s="15"/>
      <c r="D43" s="15"/>
      <c r="E43" s="15"/>
      <c r="F43" s="15"/>
      <c r="G43" s="16"/>
      <c r="H43" s="1"/>
    </row>
    <row r="44" ht="12.75">
      <c r="H44" s="1"/>
    </row>
  </sheetData>
  <sheetProtection/>
  <mergeCells count="39">
    <mergeCell ref="C11:D11"/>
    <mergeCell ref="A13:A15"/>
    <mergeCell ref="A8:A9"/>
    <mergeCell ref="A1:F1"/>
    <mergeCell ref="B2:D2"/>
    <mergeCell ref="E2:G2"/>
    <mergeCell ref="B3:D3"/>
    <mergeCell ref="E3:G4"/>
    <mergeCell ref="B4:D4"/>
    <mergeCell ref="A22:F22"/>
    <mergeCell ref="A5:G5"/>
    <mergeCell ref="F6:F7"/>
    <mergeCell ref="G6:G7"/>
    <mergeCell ref="C6:D6"/>
    <mergeCell ref="A16:A18"/>
    <mergeCell ref="A19:A21"/>
    <mergeCell ref="G11:G18"/>
    <mergeCell ref="E7:E9"/>
    <mergeCell ref="A10:G10"/>
    <mergeCell ref="A23:F23"/>
    <mergeCell ref="A25:G25"/>
    <mergeCell ref="A33:G33"/>
    <mergeCell ref="F30:G30"/>
    <mergeCell ref="F31:G31"/>
    <mergeCell ref="F32:G32"/>
    <mergeCell ref="B27:D27"/>
    <mergeCell ref="A28:G28"/>
    <mergeCell ref="A29:G29"/>
    <mergeCell ref="D24:F24"/>
    <mergeCell ref="E36:G37"/>
    <mergeCell ref="B24:C24"/>
    <mergeCell ref="C42:D42"/>
    <mergeCell ref="F42:G42"/>
    <mergeCell ref="A34:G34"/>
    <mergeCell ref="A35:G35"/>
    <mergeCell ref="A40:A41"/>
    <mergeCell ref="C40:D41"/>
    <mergeCell ref="F40:G41"/>
    <mergeCell ref="A36:D37"/>
  </mergeCells>
  <printOptions/>
  <pageMargins left="0.56" right="0.28" top="0.3937007874015748" bottom="0.3937007874015748" header="0" footer="0"/>
  <pageSetup horizontalDpi="300" verticalDpi="300" orientation="portrait" paperSize="9" scale="93" r:id="rId1"/>
  <ignoredErrors>
    <ignoredError sqref="E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Hilmar Jensen</dc:creator>
  <cp:keywords/>
  <dc:description/>
  <cp:lastModifiedBy>Sigrid Hansen</cp:lastModifiedBy>
  <cp:lastPrinted>2018-02-12T15:01:07Z</cp:lastPrinted>
  <dcterms:created xsi:type="dcterms:W3CDTF">2008-03-15T14:35:45Z</dcterms:created>
  <dcterms:modified xsi:type="dcterms:W3CDTF">2023-11-20T13:02:38Z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W65N5JEKYVR4-736427837-65139</vt:lpwstr>
  </property>
  <property fmtid="{D5CDD505-2E9C-101B-9397-08002B2CF9AE}" pid="3" name="_dlc_DocIdItemGuid">
    <vt:lpwstr>552e9511-8af8-4698-a859-db95adcda32b</vt:lpwstr>
  </property>
  <property fmtid="{D5CDD505-2E9C-101B-9397-08002B2CF9AE}" pid="4" name="_dlc_DocIdUrl">
    <vt:lpwstr>https://byguddannelser.sharepoint.com/sites/SU1/_layouts/15/DocIdRedir.aspx?ID=W65N5JEKYVR4-736427837-65139, W65N5JEKYVR4-736427837-65139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